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ocuments\"/>
    </mc:Choice>
  </mc:AlternateContent>
  <xr:revisionPtr revIDLastSave="0" documentId="13_ncr:1_{D3BF78B6-B2AC-4667-BA99-93D25A67DC79}" xr6:coauthVersionLast="36" xr6:coauthVersionMax="36" xr10:uidLastSave="{00000000-0000-0000-0000-000000000000}"/>
  <bookViews>
    <workbookView xWindow="0" yWindow="0" windowWidth="23040" windowHeight="8484" xr2:uid="{E961CB4D-E97B-4E3F-A51E-4FCF21C489FD}"/>
  </bookViews>
  <sheets>
    <sheet name="ZAM_AKC_KOMP" sheetId="1" r:id="rId1"/>
    <sheet name="CENNIK_ASOR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C32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F33" i="1" l="1"/>
  <c r="E16" i="1" s="1"/>
</calcChain>
</file>

<file path=xl/sharedStrings.xml><?xml version="1.0" encoding="utf-8"?>
<sst xmlns="http://schemas.openxmlformats.org/spreadsheetml/2006/main" count="154" uniqueCount="136">
  <si>
    <t>Lp.</t>
  </si>
  <si>
    <t>Kod towaru</t>
  </si>
  <si>
    <t>Opis towaru</t>
  </si>
  <si>
    <t>Wartość brutto</t>
  </si>
  <si>
    <t>Data:</t>
  </si>
  <si>
    <t>Razem brutto:</t>
  </si>
  <si>
    <t>MPK:</t>
  </si>
  <si>
    <t>Telefon, e-mail:</t>
  </si>
  <si>
    <t>Nazwa jedn. org.:</t>
  </si>
  <si>
    <t>Osoba zam.:</t>
  </si>
  <si>
    <t>Kwota ogółem:</t>
  </si>
  <si>
    <t>L.p.</t>
  </si>
  <si>
    <t>Nazwa/Rodzaj</t>
  </si>
  <si>
    <t>Typ</t>
  </si>
  <si>
    <t>Klawiatura USB</t>
  </si>
  <si>
    <t>Logitech KEYBOARD K120</t>
  </si>
  <si>
    <t>Mysz USB</t>
  </si>
  <si>
    <t>Logitech M90, B100</t>
  </si>
  <si>
    <t>Mysz USB bezprzewodowa</t>
  </si>
  <si>
    <t>Logitech WIRELESS MOUSE M185</t>
  </si>
  <si>
    <t>Logitech MK540 Advanced</t>
  </si>
  <si>
    <t>Kingston, Corsair, Patriot</t>
  </si>
  <si>
    <t>Karta sieciowa USB</t>
  </si>
  <si>
    <t>TP-Link Ue330</t>
  </si>
  <si>
    <t>kabel 1,5m - 1,8m</t>
  </si>
  <si>
    <t>kabel HDMI - HDMI 2.0</t>
  </si>
  <si>
    <t>kabel 3m</t>
  </si>
  <si>
    <t>Gemalto IDBRIDGE CT30 USB</t>
  </si>
  <si>
    <t>Adapter Display Port (M) - HDMI (D)</t>
  </si>
  <si>
    <t>Adapter microHDMI - HDMI</t>
  </si>
  <si>
    <t>Kabel DSUB</t>
  </si>
  <si>
    <t>Kabel DVI</t>
  </si>
  <si>
    <t>Kabel Display-Port</t>
  </si>
  <si>
    <t>Adapter HDMI - DSUB</t>
  </si>
  <si>
    <t>Adapter HDMI (M) - DSUB (D)</t>
  </si>
  <si>
    <t>Kabel UTP 2m</t>
  </si>
  <si>
    <t>Kabel UTP 2m kat. 6</t>
  </si>
  <si>
    <t>Kabel UTP 3m</t>
  </si>
  <si>
    <t>Kabel UTP 3m kat. 6</t>
  </si>
  <si>
    <t>Kabel UTP 5m</t>
  </si>
  <si>
    <t>Kabel UTP 5m kat. 6</t>
  </si>
  <si>
    <t>Kabel zasilający IEC z wtyczka C5 1,5m-2m</t>
  </si>
  <si>
    <t>Adapter USB-C 6W1</t>
  </si>
  <si>
    <t xml:space="preserve">Dell DA300 </t>
  </si>
  <si>
    <t>Słuchawki bezprzewodowe/przewodowe</t>
  </si>
  <si>
    <t xml:space="preserve">Słuchawki przewodowe/bezprzewodowe z wbudowanym mikrofonem np.: Xblitz Pure Beast </t>
  </si>
  <si>
    <t>Kamerka internetowa z wbudowanym mikrofonem</t>
  </si>
  <si>
    <t>Logitech C310 HD</t>
  </si>
  <si>
    <t>Uniwersalny rysik do tabletów/smartfonów</t>
  </si>
  <si>
    <t>Targus Stylus</t>
  </si>
  <si>
    <t>Adapter Thunderbolt 2 do Gigabit Ethernet</t>
  </si>
  <si>
    <t>Adapter Thunderbolt 2 do Gigabit Ethernet MD463ZM/A</t>
  </si>
  <si>
    <t>Replikator portów do iMac/iMac Pro</t>
  </si>
  <si>
    <t>Satechi Clamp - HUB USB-C/3xUSB-A 3.0/micro-SD/SD</t>
  </si>
  <si>
    <t>Etui na Notebook 11.6-13.3"</t>
  </si>
  <si>
    <t>Targus Pulse 11.6-13.3" Laptop Sleeve</t>
  </si>
  <si>
    <t>Etui na Notebook 13-14"</t>
  </si>
  <si>
    <t>Targus Pulse 13 - 14" Laptop Sleeve</t>
  </si>
  <si>
    <t>Etui na Notebook 15,6"</t>
  </si>
  <si>
    <t>Targus Pulse 15.6" Laptop Sleeve</t>
  </si>
  <si>
    <t>Torba na Notebook 12-14"</t>
  </si>
  <si>
    <t>Targus CitySmart Essential 12.5"-14"</t>
  </si>
  <si>
    <t>Torba na Notebook 15"-16"</t>
  </si>
  <si>
    <t>Targus Classic 15-16"</t>
  </si>
  <si>
    <t>Torba na Notebook 17"-18"</t>
  </si>
  <si>
    <t>Targus Classic+ 17-18"</t>
  </si>
  <si>
    <t>Głośniki Komputerowe 2.0</t>
  </si>
  <si>
    <t>Logitech 2.0 Z200</t>
  </si>
  <si>
    <t>ADATA Power Bank S20000D</t>
  </si>
  <si>
    <t>A4Tech XGame X7-200MP</t>
  </si>
  <si>
    <t>Gembird Ergonomiczna Gel</t>
  </si>
  <si>
    <t>Karta SD 32GB SDHC Ultra Class 10, Prędkość odczytu (maks): 90MB/s</t>
  </si>
  <si>
    <t>Kingston, SanDisk</t>
  </si>
  <si>
    <t>Karta SD 64GB SDXC Ultra Class 10, Prędkość odczytu (maks): 90MB/s</t>
  </si>
  <si>
    <t>Karta 32GB microSDHC Ultra Class 10, Prędkość odczytu (maks): 90MB/s</t>
  </si>
  <si>
    <t>Karta 64GB microSDXC Ultra Class 10, Prędkość odczytu (maks): 90MB/s</t>
  </si>
  <si>
    <t>Karta 128GB microSDXC Ultra Class 10, Prędkość odczytu (maks): 90MB/s</t>
  </si>
  <si>
    <t>Seagate Basic 1TB USB 3.0</t>
  </si>
  <si>
    <t>Seagate Basic 2TB USB 3.0</t>
  </si>
  <si>
    <t>Koperta z okienkiem CD/DVD 100szt.</t>
  </si>
  <si>
    <t>Płyta CD-R 700MB 10szt.</t>
  </si>
  <si>
    <t>Płyta DVD+R 4,7GB 10szt</t>
  </si>
  <si>
    <t>Płyta DVD+R 4,7GB 25szt</t>
  </si>
  <si>
    <t>Czytnik kart Pamięci USB 3.0</t>
  </si>
  <si>
    <t>Unitek USB-C - SD, Micro SD, CompactFlash, RS-MMC</t>
  </si>
  <si>
    <t>Listwa zasilająca antyprzepięciowa 1,5m 6 gniazd</t>
  </si>
  <si>
    <t>Ever Optima - 6 gniazd, 1,5m, czarna</t>
  </si>
  <si>
    <t>Listwa zasilająca antyprzepięciowa 3m 6 gniazd</t>
  </si>
  <si>
    <t>Ever Optima - 6 gniazd, 3m, czarna</t>
  </si>
  <si>
    <t>HUB USB 3.0 - 4x USB 3.0</t>
  </si>
  <si>
    <t>Silver Monkey USB 3.0 - 4x USB 3.0</t>
  </si>
  <si>
    <t>Kabel USB 2.0 A-B 1,8m</t>
  </si>
  <si>
    <t xml:space="preserve">Kabel USB drukarkowy 1,8m </t>
  </si>
  <si>
    <t>Kabel USB 2.0 Przedłużacz 3m</t>
  </si>
  <si>
    <t>Kabel USB 2.0 - micro USB 2m</t>
  </si>
  <si>
    <t>Kabel USB 3.0 - USB-C 1,5m</t>
  </si>
  <si>
    <t>Nagrywarka zewnętrzna DVD na USB</t>
  </si>
  <si>
    <t>Lite-On ES1 Ultra-slim black</t>
  </si>
  <si>
    <t>Logitech R400</t>
  </si>
  <si>
    <t>Płyn do czyszczenia monitorów LCD</t>
  </si>
  <si>
    <t>Uniwersalny czytnik kart pamięci typu All in One</t>
  </si>
  <si>
    <t>• obsługuje karty: Compact Flash /microSDXC/  SDHC i SDXC UHS-I /Memory Stick 
• interfejs USB 3.0 kompatybilny z USB 2.0
• nie wymagający dodatkowego zasilania, dioda sygnalizująca status pracy, przewód podłączeniowy USB w komplecie</t>
  </si>
  <si>
    <t>Wskaźnik laserowy</t>
  </si>
  <si>
    <t>• Zasięg lasera: do 200 m
• Długość fali: 650 nm
• Zasilanie bateryjne</t>
  </si>
  <si>
    <t>Cena j. brutto</t>
  </si>
  <si>
    <t>ZAMÓWIENIE AKCESORIÓW KOMPUTEROWYCH</t>
  </si>
  <si>
    <t>Liczba (szt.)</t>
  </si>
  <si>
    <t>Jelenia Góra:</t>
  </si>
  <si>
    <t>Cena j. butto</t>
  </si>
  <si>
    <t>Osoba wystawiająca dokument</t>
  </si>
  <si>
    <t>Kierownik jednostki organizacyjnej</t>
  </si>
  <si>
    <t>Symbol jedn. org.:</t>
  </si>
  <si>
    <t>Mysz Bezprzewodowa Bluetooth</t>
  </si>
  <si>
    <t xml:space="preserve">Microsoft Sculpt Comfort Mouse H3S-00001 </t>
  </si>
  <si>
    <t>Zestaw Klawiatura i Mysz bezprzewodowa</t>
  </si>
  <si>
    <t>Pamięć USB 32GB USB 3.0 Hi-Speed</t>
  </si>
  <si>
    <t>Kabel Kabel Displayport – DVI</t>
  </si>
  <si>
    <t>Czytnik uwierzytelniających do kart Gemalto IDBRIDGE CT30 USB</t>
  </si>
  <si>
    <t>Adapter Display Port - HDMI</t>
  </si>
  <si>
    <t>Kabel zasilający IEC</t>
  </si>
  <si>
    <t>Kabel zasilający IEC z wtyczka C13 1,5m-2m</t>
  </si>
  <si>
    <t>Kabel zasilający IEC (koniczynka)</t>
  </si>
  <si>
    <t>Kabel zasilający Przedłużacz</t>
  </si>
  <si>
    <t>Kabel zasilający IEC przedłużacz z wtyczka C13 i gniazdem C14 1,5m-2m</t>
  </si>
  <si>
    <t>Powerbank  z dwoma wyjściami poj. Min: 20Ah</t>
  </si>
  <si>
    <t>Podkładka pod mysz Antypoślizgowa</t>
  </si>
  <si>
    <t>Podkładka pod mysz Antypoślizgowa Żelowa</t>
  </si>
  <si>
    <t>Dysk Zewnętrzny USB 3.0 1TB</t>
  </si>
  <si>
    <t>Dysk Zewnętrzny USB 3.0 2TB</t>
  </si>
  <si>
    <t xml:space="preserve">Prezenter Bezprzewodowy </t>
  </si>
  <si>
    <t>Replikator portów USB-C</t>
  </si>
  <si>
    <t>uHUB O8+ 8-in-1 USB3.1 Type-C Hub with Power Delivery 100W</t>
  </si>
  <si>
    <t>Dział Zakupów i Logistyki                                                                                                                                                                                                                                                  Uniwersytetu Ekonomicznego we Wrocławiu</t>
  </si>
  <si>
    <t>Proszę wypełnić tylko pola oznaczone kolorem białym. Zestawienie asortymentowo-cenowe w arkuszu CENNIK_ASORT.</t>
  </si>
  <si>
    <t>Lokalizacja ST, do ktorej kupowane są akcesoria:       Wrocław:</t>
  </si>
  <si>
    <t>Załącznik nr 2 do ZK nr 10/2020 w sprawie wprowadzenia Zasad zamawiania akcesoriów komputerowych w UEW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</si>
</sst>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6" borderId="7" applyNumberFormat="0" applyAlignment="0" applyProtection="0"/>
  </cellStyleXfs>
  <cellXfs count="68">
    <xf numFmtId="0" fontId="0" fillId="0" borderId="0" xfId="0"/>
    <xf numFmtId="0" fontId="4" fillId="4" borderId="2" xfId="0" applyFont="1" applyFill="1" applyBorder="1" applyAlignment="1" applyProtection="1">
      <alignment horizontal="left" vertical="center" wrapText="1"/>
      <protection hidden="1"/>
    </xf>
    <xf numFmtId="0" fontId="8" fillId="5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right" wrapText="1"/>
    </xf>
    <xf numFmtId="0" fontId="0" fillId="4" borderId="0" xfId="0" applyFill="1" applyAlignment="1" applyProtection="1">
      <alignment horizontal="right"/>
    </xf>
    <xf numFmtId="0" fontId="2" fillId="4" borderId="0" xfId="0" applyFont="1" applyFill="1" applyProtection="1"/>
    <xf numFmtId="0" fontId="2" fillId="4" borderId="0" xfId="0" applyFont="1" applyFill="1" applyAlignment="1" applyProtection="1">
      <alignment horizontal="right"/>
    </xf>
    <xf numFmtId="14" fontId="2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0" fontId="2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right" vertical="center"/>
    </xf>
    <xf numFmtId="0" fontId="2" fillId="4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right" vertical="center"/>
    </xf>
    <xf numFmtId="0" fontId="0" fillId="4" borderId="4" xfId="0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left" vertical="top" wrapText="1"/>
    </xf>
    <xf numFmtId="2" fontId="2" fillId="4" borderId="1" xfId="0" applyNumberFormat="1" applyFont="1" applyFill="1" applyBorder="1" applyAlignment="1" applyProtection="1">
      <alignment horizontal="right" vertical="center"/>
    </xf>
    <xf numFmtId="2" fontId="2" fillId="3" borderId="1" xfId="0" applyNumberFormat="1" applyFont="1" applyFill="1" applyBorder="1" applyAlignment="1" applyProtection="1">
      <alignment horizontal="right" vertical="center"/>
    </xf>
    <xf numFmtId="0" fontId="2" fillId="4" borderId="1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Protection="1"/>
    <xf numFmtId="0" fontId="0" fillId="0" borderId="0" xfId="0" applyProtection="1"/>
    <xf numFmtId="0" fontId="10" fillId="0" borderId="8" xfId="1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0" fillId="7" borderId="1" xfId="0" applyFont="1" applyFill="1" applyBorder="1" applyAlignment="1" applyProtection="1">
      <alignment horizontal="center" vertical="center" wrapText="1"/>
      <protection hidden="1"/>
    </xf>
    <xf numFmtId="0" fontId="10" fillId="0" borderId="3" xfId="1" applyFont="1" applyFill="1" applyBorder="1" applyAlignment="1" applyProtection="1">
      <alignment horizontal="left" vertical="center" wrapText="1"/>
      <protection hidden="1"/>
    </xf>
    <xf numFmtId="0" fontId="0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3" xfId="0" applyFont="1" applyFill="1" applyBorder="1" applyAlignment="1" applyProtection="1">
      <alignment horizontal="left" vertical="center" wrapText="1"/>
      <protection hidden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164" fontId="0" fillId="2" borderId="8" xfId="0" applyNumberFormat="1" applyFont="1" applyFill="1" applyBorder="1" applyAlignment="1" applyProtection="1">
      <alignment horizontal="right" vertical="center" wrapText="1"/>
      <protection hidden="1"/>
    </xf>
    <xf numFmtId="164" fontId="10" fillId="0" borderId="8" xfId="1" applyNumberFormat="1" applyFont="1" applyFill="1" applyBorder="1" applyAlignment="1" applyProtection="1">
      <alignment horizontal="right" vertical="center" wrapText="1"/>
      <protection hidden="1"/>
    </xf>
    <xf numFmtId="164" fontId="0" fillId="0" borderId="8" xfId="0" applyNumberFormat="1" applyFont="1" applyFill="1" applyBorder="1" applyAlignment="1" applyProtection="1">
      <alignment horizontal="right" vertical="center" wrapText="1"/>
      <protection hidden="1"/>
    </xf>
    <xf numFmtId="164" fontId="10" fillId="0" borderId="8" xfId="0" applyNumberFormat="1" applyFont="1" applyFill="1" applyBorder="1" applyAlignment="1" applyProtection="1">
      <alignment horizontal="right" vertical="center" wrapText="1"/>
      <protection hidden="1"/>
    </xf>
    <xf numFmtId="164" fontId="0" fillId="0" borderId="8" xfId="0" applyNumberFormat="1" applyFont="1" applyBorder="1" applyAlignment="1" applyProtection="1">
      <alignment horizontal="right" vertical="center" wrapText="1"/>
      <protection hidden="1"/>
    </xf>
    <xf numFmtId="164" fontId="10" fillId="0" borderId="8" xfId="0" applyNumberFormat="1" applyFont="1" applyBorder="1" applyAlignment="1" applyProtection="1">
      <alignment horizontal="right" vertical="center" wrapText="1"/>
      <protection hidden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7" fillId="4" borderId="0" xfId="0" applyFont="1" applyFill="1" applyAlignment="1" applyProtection="1">
      <alignment horizontal="right" wrapText="1"/>
    </xf>
    <xf numFmtId="0" fontId="3" fillId="4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protection locked="0"/>
    </xf>
    <xf numFmtId="2" fontId="3" fillId="3" borderId="3" xfId="0" applyNumberFormat="1" applyFont="1" applyFill="1" applyBorder="1" applyAlignment="1" applyProtection="1">
      <alignment horizontal="right" vertical="center"/>
    </xf>
    <xf numFmtId="2" fontId="3" fillId="3" borderId="5" xfId="0" applyNumberFormat="1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top" wrapText="1"/>
    </xf>
    <xf numFmtId="0" fontId="1" fillId="4" borderId="0" xfId="0" applyFont="1" applyFill="1" applyAlignment="1" applyProtection="1">
      <alignment horizontal="left" vertical="top" wrapText="1"/>
    </xf>
    <xf numFmtId="0" fontId="2" fillId="4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right" vertical="center" wrapText="1"/>
    </xf>
    <xf numFmtId="0" fontId="2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right" vertical="center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7" fillId="4" borderId="3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left"/>
    </xf>
    <xf numFmtId="0" fontId="0" fillId="0" borderId="6" xfId="0" applyBorder="1" applyAlignment="1"/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00595-88A9-4953-A054-42314A7E2E5F}">
  <dimension ref="A1:G38"/>
  <sheetViews>
    <sheetView tabSelected="1" zoomScaleNormal="100" workbookViewId="0">
      <selection activeCell="N18" sqref="N18"/>
    </sheetView>
  </sheetViews>
  <sheetFormatPr defaultRowHeight="14.4" x14ac:dyDescent="0.3"/>
  <cols>
    <col min="1" max="1" width="5.109375" style="3" customWidth="1"/>
    <col min="2" max="2" width="7.88671875" style="3" customWidth="1"/>
    <col min="3" max="3" width="31" style="3" customWidth="1"/>
    <col min="4" max="4" width="11.44140625" style="3" customWidth="1"/>
    <col min="5" max="5" width="14.109375" style="3" customWidth="1"/>
    <col min="6" max="6" width="11.5546875" style="3" customWidth="1"/>
    <col min="7" max="7" width="2.88671875" style="3" customWidth="1"/>
    <col min="8" max="16384" width="8.88671875" style="3"/>
  </cols>
  <sheetData>
    <row r="1" spans="1:7" ht="24.6" customHeight="1" x14ac:dyDescent="0.3">
      <c r="A1" s="9"/>
      <c r="B1" s="10"/>
      <c r="C1" s="10"/>
      <c r="D1" s="49" t="s">
        <v>135</v>
      </c>
      <c r="E1" s="49"/>
      <c r="F1" s="49"/>
      <c r="G1" s="10"/>
    </row>
    <row r="2" spans="1:7" ht="22.2" customHeight="1" x14ac:dyDescent="0.3">
      <c r="A2" s="50" t="s">
        <v>105</v>
      </c>
      <c r="B2" s="50"/>
      <c r="C2" s="50"/>
      <c r="D2" s="50"/>
      <c r="E2" s="50"/>
      <c r="F2" s="50"/>
      <c r="G2" s="50"/>
    </row>
    <row r="3" spans="1:7" x14ac:dyDescent="0.3">
      <c r="A3" s="11"/>
      <c r="B3" s="11"/>
      <c r="C3" s="11"/>
      <c r="D3" s="11"/>
      <c r="E3" s="12" t="s">
        <v>4</v>
      </c>
      <c r="F3" s="4"/>
      <c r="G3" s="5"/>
    </row>
    <row r="4" spans="1:7" ht="5.4" customHeight="1" x14ac:dyDescent="0.3">
      <c r="A4" s="11"/>
      <c r="B4" s="11"/>
      <c r="C4" s="11"/>
      <c r="D4" s="11"/>
      <c r="E4" s="12"/>
      <c r="F4" s="13"/>
      <c r="G4" s="14"/>
    </row>
    <row r="5" spans="1:7" ht="14.4" customHeight="1" x14ac:dyDescent="0.3">
      <c r="A5" s="11"/>
      <c r="B5" s="11"/>
      <c r="C5" s="11"/>
      <c r="D5" s="54" t="s">
        <v>132</v>
      </c>
      <c r="E5" s="55"/>
      <c r="F5" s="55"/>
      <c r="G5" s="14"/>
    </row>
    <row r="6" spans="1:7" ht="14.4" customHeight="1" x14ac:dyDescent="0.3">
      <c r="A6" s="11"/>
      <c r="B6" s="11"/>
      <c r="C6" s="11"/>
      <c r="D6" s="54"/>
      <c r="E6" s="55"/>
      <c r="F6" s="55"/>
      <c r="G6" s="14"/>
    </row>
    <row r="7" spans="1:7" ht="7.2" customHeight="1" x14ac:dyDescent="0.3">
      <c r="A7" s="11"/>
      <c r="B7" s="11"/>
      <c r="C7" s="11"/>
      <c r="D7" s="55"/>
      <c r="E7" s="55"/>
      <c r="F7" s="55"/>
      <c r="G7" s="14"/>
    </row>
    <row r="8" spans="1:7" ht="18" customHeight="1" x14ac:dyDescent="0.3">
      <c r="A8" s="56" t="s">
        <v>8</v>
      </c>
      <c r="B8" s="57"/>
      <c r="C8" s="44"/>
      <c r="D8" s="47"/>
      <c r="E8" s="47"/>
      <c r="F8" s="48"/>
      <c r="G8" s="14"/>
    </row>
    <row r="9" spans="1:7" ht="18" customHeight="1" x14ac:dyDescent="0.3">
      <c r="A9" s="56" t="s">
        <v>111</v>
      </c>
      <c r="B9" s="57"/>
      <c r="C9" s="44"/>
      <c r="D9" s="45"/>
      <c r="E9" s="45"/>
      <c r="F9" s="46"/>
      <c r="G9" s="14"/>
    </row>
    <row r="10" spans="1:7" ht="18" customHeight="1" x14ac:dyDescent="0.3">
      <c r="A10" s="58" t="s">
        <v>9</v>
      </c>
      <c r="B10" s="59"/>
      <c r="C10" s="44"/>
      <c r="D10" s="45"/>
      <c r="E10" s="45"/>
      <c r="F10" s="46"/>
      <c r="G10" s="14"/>
    </row>
    <row r="11" spans="1:7" ht="18" customHeight="1" x14ac:dyDescent="0.3">
      <c r="A11" s="58" t="s">
        <v>7</v>
      </c>
      <c r="B11" s="59"/>
      <c r="C11" s="44"/>
      <c r="D11" s="45"/>
      <c r="E11" s="45"/>
      <c r="F11" s="46"/>
      <c r="G11" s="14"/>
    </row>
    <row r="12" spans="1:7" ht="18" customHeight="1" x14ac:dyDescent="0.3">
      <c r="A12" s="58" t="s">
        <v>6</v>
      </c>
      <c r="B12" s="59"/>
      <c r="C12" s="44"/>
      <c r="D12" s="47"/>
      <c r="E12" s="47"/>
      <c r="F12" s="48"/>
      <c r="G12" s="14"/>
    </row>
    <row r="13" spans="1:7" ht="7.2" customHeight="1" x14ac:dyDescent="0.3">
      <c r="A13" s="15"/>
      <c r="B13" s="16"/>
      <c r="C13" s="20"/>
      <c r="D13" s="22"/>
      <c r="E13" s="23"/>
      <c r="F13" s="22"/>
      <c r="G13" s="14"/>
    </row>
    <row r="14" spans="1:7" ht="18" customHeight="1" x14ac:dyDescent="0.3">
      <c r="A14" s="17"/>
      <c r="B14" s="17"/>
      <c r="C14" s="21" t="s">
        <v>134</v>
      </c>
      <c r="D14" s="6"/>
      <c r="E14" s="21" t="s">
        <v>107</v>
      </c>
      <c r="F14" s="7"/>
      <c r="G14" s="14"/>
    </row>
    <row r="15" spans="1:7" ht="9" customHeight="1" x14ac:dyDescent="0.3">
      <c r="A15" s="11"/>
      <c r="B15" s="11"/>
      <c r="C15" s="11"/>
      <c r="D15" s="11"/>
      <c r="E15" s="25"/>
      <c r="F15" s="25"/>
      <c r="G15" s="14"/>
    </row>
    <row r="16" spans="1:7" ht="19.95" customHeight="1" x14ac:dyDescent="0.3">
      <c r="A16" s="11"/>
      <c r="B16" s="11"/>
      <c r="C16" s="11"/>
      <c r="D16" s="24" t="s">
        <v>10</v>
      </c>
      <c r="E16" s="52">
        <f>F33</f>
        <v>0</v>
      </c>
      <c r="F16" s="53"/>
      <c r="G16" s="14"/>
    </row>
    <row r="17" spans="1:7" ht="28.2" customHeight="1" x14ac:dyDescent="0.3">
      <c r="A17" s="18" t="s">
        <v>0</v>
      </c>
      <c r="B17" s="19" t="s">
        <v>1</v>
      </c>
      <c r="C17" s="18" t="s">
        <v>2</v>
      </c>
      <c r="D17" s="18" t="s">
        <v>106</v>
      </c>
      <c r="E17" s="19" t="s">
        <v>104</v>
      </c>
      <c r="F17" s="19" t="s">
        <v>3</v>
      </c>
      <c r="G17" s="14"/>
    </row>
    <row r="18" spans="1:7" ht="25.2" customHeight="1" x14ac:dyDescent="0.3">
      <c r="A18" s="18">
        <v>1</v>
      </c>
      <c r="B18" s="8"/>
      <c r="C18" s="1" t="str">
        <f>IF(B18&gt;0,((VLOOKUP(B18,CENNIK_ASORT!A$2:D$64,2,FALSE))),"")</f>
        <v/>
      </c>
      <c r="D18" s="8"/>
      <c r="E18" s="26">
        <f>ROUND(IF(B18&gt;0,((VLOOKUP(B18,CENNIK_ASORT!A$2:D$64,4,FALSE))),0),2)</f>
        <v>0</v>
      </c>
      <c r="F18" s="27">
        <f t="shared" ref="F18:F32" si="0">D18*E18</f>
        <v>0</v>
      </c>
      <c r="G18" s="14"/>
    </row>
    <row r="19" spans="1:7" ht="24" customHeight="1" x14ac:dyDescent="0.3">
      <c r="A19" s="18">
        <v>2</v>
      </c>
      <c r="B19" s="8"/>
      <c r="C19" s="1" t="str">
        <f>IF(B19&gt;0,((VLOOKUP(B19,CENNIK_ASORT!A$2:D$64,2,FALSE))),"")</f>
        <v/>
      </c>
      <c r="D19" s="8"/>
      <c r="E19" s="26">
        <f>ROUND(IF(B19&gt;0,((VLOOKUP(B19,CENNIK_ASORT!A$2:D$64,4,FALSE))),0),2)</f>
        <v>0</v>
      </c>
      <c r="F19" s="27">
        <f t="shared" si="0"/>
        <v>0</v>
      </c>
      <c r="G19" s="14"/>
    </row>
    <row r="20" spans="1:7" ht="24" customHeight="1" x14ac:dyDescent="0.3">
      <c r="A20" s="18">
        <v>3</v>
      </c>
      <c r="B20" s="8"/>
      <c r="C20" s="1" t="str">
        <f>IF(B20&gt;0,((VLOOKUP(B20,CENNIK_ASORT!A$2:D$64,2,FALSE))),"")</f>
        <v/>
      </c>
      <c r="D20" s="8"/>
      <c r="E20" s="26">
        <f>ROUND(IF(B20&gt;0,((VLOOKUP(B20,CENNIK_ASORT!A$2:D$64,4,FALSE))),0),2)</f>
        <v>0</v>
      </c>
      <c r="F20" s="27">
        <f t="shared" si="0"/>
        <v>0</v>
      </c>
      <c r="G20" s="14"/>
    </row>
    <row r="21" spans="1:7" ht="24" customHeight="1" x14ac:dyDescent="0.3">
      <c r="A21" s="18">
        <v>4</v>
      </c>
      <c r="B21" s="8"/>
      <c r="C21" s="1" t="str">
        <f>IF(B21&gt;0,((VLOOKUP(B21,CENNIK_ASORT!A$2:D$64,2,FALSE))),"")</f>
        <v/>
      </c>
      <c r="D21" s="8"/>
      <c r="E21" s="26">
        <f>ROUND(IF(B21&gt;0,((VLOOKUP(B21,CENNIK_ASORT!A$2:D$64,4,FALSE))),0),2)</f>
        <v>0</v>
      </c>
      <c r="F21" s="27">
        <f t="shared" si="0"/>
        <v>0</v>
      </c>
      <c r="G21" s="14"/>
    </row>
    <row r="22" spans="1:7" ht="24" customHeight="1" x14ac:dyDescent="0.3">
      <c r="A22" s="18">
        <v>5</v>
      </c>
      <c r="B22" s="8"/>
      <c r="C22" s="1" t="str">
        <f>IF(B22&gt;0,((VLOOKUP(B22,CENNIK_ASORT!A$2:D$64,2,FALSE))),"")</f>
        <v/>
      </c>
      <c r="D22" s="8"/>
      <c r="E22" s="26">
        <f>ROUND(IF(B22&gt;0,((VLOOKUP(B22,CENNIK_ASORT!A$2:D$64,4,FALSE))),0),2)</f>
        <v>0</v>
      </c>
      <c r="F22" s="27">
        <f t="shared" si="0"/>
        <v>0</v>
      </c>
      <c r="G22" s="14"/>
    </row>
    <row r="23" spans="1:7" ht="24" customHeight="1" x14ac:dyDescent="0.3">
      <c r="A23" s="18">
        <v>6</v>
      </c>
      <c r="B23" s="8"/>
      <c r="C23" s="1" t="str">
        <f>IF(B23&gt;0,((VLOOKUP(B23,CENNIK_ASORT!A$2:D$64,2,FALSE))),"")</f>
        <v/>
      </c>
      <c r="D23" s="8"/>
      <c r="E23" s="26">
        <f>ROUND(IF(B23&gt;0,((VLOOKUP(B23,CENNIK_ASORT!A$2:D$64,4,FALSE))),0),2)</f>
        <v>0</v>
      </c>
      <c r="F23" s="27">
        <f t="shared" si="0"/>
        <v>0</v>
      </c>
      <c r="G23" s="14"/>
    </row>
    <row r="24" spans="1:7" ht="24" customHeight="1" x14ac:dyDescent="0.3">
      <c r="A24" s="18">
        <v>7</v>
      </c>
      <c r="B24" s="8"/>
      <c r="C24" s="1" t="str">
        <f>IF(B24&gt;0,((VLOOKUP(B24,CENNIK_ASORT!A$2:D$64,2,FALSE))),"")</f>
        <v/>
      </c>
      <c r="D24" s="8"/>
      <c r="E24" s="26">
        <f>ROUND(IF(B24&gt;0,((VLOOKUP(B24,CENNIK_ASORT!A$2:D$64,4,FALSE))),0),2)</f>
        <v>0</v>
      </c>
      <c r="F24" s="27">
        <f t="shared" si="0"/>
        <v>0</v>
      </c>
      <c r="G24" s="14"/>
    </row>
    <row r="25" spans="1:7" ht="24" customHeight="1" x14ac:dyDescent="0.3">
      <c r="A25" s="18">
        <v>8</v>
      </c>
      <c r="B25" s="8"/>
      <c r="C25" s="1" t="str">
        <f>IF(B25&gt;0,((VLOOKUP(B25,CENNIK_ASORT!A$2:D$64,2,FALSE))),"")</f>
        <v/>
      </c>
      <c r="D25" s="8"/>
      <c r="E25" s="26">
        <f>ROUND(IF(B25&gt;0,((VLOOKUP(B25,CENNIK_ASORT!A$2:D$64,4,FALSE))),0),2)</f>
        <v>0</v>
      </c>
      <c r="F25" s="27">
        <f t="shared" si="0"/>
        <v>0</v>
      </c>
      <c r="G25" s="14"/>
    </row>
    <row r="26" spans="1:7" ht="24" customHeight="1" x14ac:dyDescent="0.3">
      <c r="A26" s="18">
        <v>9</v>
      </c>
      <c r="B26" s="8"/>
      <c r="C26" s="1" t="str">
        <f>IF(B26&gt;0,((VLOOKUP(B26,CENNIK_ASORT!A$2:D$64,2,FALSE))),"")</f>
        <v/>
      </c>
      <c r="D26" s="8"/>
      <c r="E26" s="26">
        <f>ROUND(IF(B26&gt;0,((VLOOKUP(B26,CENNIK_ASORT!A$2:D$64,4,FALSE))),0),2)</f>
        <v>0</v>
      </c>
      <c r="F26" s="27">
        <f t="shared" si="0"/>
        <v>0</v>
      </c>
      <c r="G26" s="14"/>
    </row>
    <row r="27" spans="1:7" ht="24" customHeight="1" x14ac:dyDescent="0.3">
      <c r="A27" s="18">
        <v>10</v>
      </c>
      <c r="B27" s="8"/>
      <c r="C27" s="1" t="str">
        <f>IF(B27&gt;0,((VLOOKUP(B27,CENNIK_ASORT!A$2:D$64,2,FALSE))),"")</f>
        <v/>
      </c>
      <c r="D27" s="8"/>
      <c r="E27" s="26">
        <f>ROUND(IF(B27&gt;0,((VLOOKUP(B27,CENNIK_ASORT!A$2:D$64,4,FALSE))),0),2)</f>
        <v>0</v>
      </c>
      <c r="F27" s="27">
        <f t="shared" si="0"/>
        <v>0</v>
      </c>
      <c r="G27" s="14"/>
    </row>
    <row r="28" spans="1:7" ht="24" customHeight="1" x14ac:dyDescent="0.3">
      <c r="A28" s="18">
        <v>11</v>
      </c>
      <c r="B28" s="8"/>
      <c r="C28" s="1" t="str">
        <f>IF(B28&gt;0,((VLOOKUP(B28,CENNIK_ASORT!A$2:D$64,2,FALSE))),"")</f>
        <v/>
      </c>
      <c r="D28" s="8"/>
      <c r="E28" s="26">
        <f>ROUND(IF(B28&gt;0,((VLOOKUP(B28,CENNIK_ASORT!A$2:D$64,4,FALSE))),0),2)</f>
        <v>0</v>
      </c>
      <c r="F28" s="27">
        <f t="shared" si="0"/>
        <v>0</v>
      </c>
      <c r="G28" s="14"/>
    </row>
    <row r="29" spans="1:7" ht="24" customHeight="1" x14ac:dyDescent="0.3">
      <c r="A29" s="18">
        <v>12</v>
      </c>
      <c r="B29" s="8"/>
      <c r="C29" s="1" t="str">
        <f>IF(B29&gt;0,((VLOOKUP(B29,CENNIK_ASORT!A$2:D$64,2,FALSE))),"")</f>
        <v/>
      </c>
      <c r="D29" s="8"/>
      <c r="E29" s="26">
        <f>ROUND(IF(B29&gt;0,((VLOOKUP(B29,CENNIK_ASORT!A$2:D$64,4,FALSE))),0),2)</f>
        <v>0</v>
      </c>
      <c r="F29" s="27">
        <f t="shared" si="0"/>
        <v>0</v>
      </c>
      <c r="G29" s="14"/>
    </row>
    <row r="30" spans="1:7" ht="24" customHeight="1" x14ac:dyDescent="0.3">
      <c r="A30" s="18">
        <v>13</v>
      </c>
      <c r="B30" s="8"/>
      <c r="C30" s="1" t="str">
        <f>IF(B30&gt;0,((VLOOKUP(B30,CENNIK_ASORT!A$2:D$64,2,FALSE))),"")</f>
        <v/>
      </c>
      <c r="D30" s="8"/>
      <c r="E30" s="26">
        <f>ROUND(IF(B30&gt;0,((VLOOKUP(B30,CENNIK_ASORT!A$2:D$64,4,FALSE))),0),2)</f>
        <v>0</v>
      </c>
      <c r="F30" s="27">
        <f t="shared" si="0"/>
        <v>0</v>
      </c>
      <c r="G30" s="14"/>
    </row>
    <row r="31" spans="1:7" ht="24" customHeight="1" x14ac:dyDescent="0.3">
      <c r="A31" s="18">
        <v>14</v>
      </c>
      <c r="B31" s="8"/>
      <c r="C31" s="1" t="str">
        <f>IF(B31&gt;0,((VLOOKUP(B31,CENNIK_ASORT!A$2:D$64,2,FALSE))),"")</f>
        <v/>
      </c>
      <c r="D31" s="8"/>
      <c r="E31" s="26">
        <f>ROUND(IF(B31&gt;0,((VLOOKUP(B31,CENNIK_ASORT!A$2:D$64,4,FALSE))),0),2)</f>
        <v>0</v>
      </c>
      <c r="F31" s="27">
        <f t="shared" si="0"/>
        <v>0</v>
      </c>
      <c r="G31" s="14"/>
    </row>
    <row r="32" spans="1:7" ht="24" customHeight="1" x14ac:dyDescent="0.3">
      <c r="A32" s="18">
        <v>15</v>
      </c>
      <c r="B32" s="8"/>
      <c r="C32" s="1" t="str">
        <f>IF(B32&gt;0,((VLOOKUP(B32,CENNIK_ASORT!A$2:D$64,2,FALSE))),"")</f>
        <v/>
      </c>
      <c r="D32" s="8"/>
      <c r="E32" s="26">
        <f>ROUND(IF(B32&gt;0,((VLOOKUP(B32,CENNIK_ASORT!A$2:D$64,4,FALSE))),0),2)</f>
        <v>0</v>
      </c>
      <c r="F32" s="27">
        <f t="shared" si="0"/>
        <v>0</v>
      </c>
      <c r="G32" s="14"/>
    </row>
    <row r="33" spans="1:7" ht="24" customHeight="1" x14ac:dyDescent="0.3">
      <c r="A33" s="29"/>
      <c r="B33" s="29"/>
      <c r="C33" s="29"/>
      <c r="D33" s="29"/>
      <c r="E33" s="28" t="s">
        <v>5</v>
      </c>
      <c r="F33" s="27">
        <f>SUM(F18:F32)</f>
        <v>0</v>
      </c>
      <c r="G33" s="14"/>
    </row>
    <row r="34" spans="1:7" x14ac:dyDescent="0.3">
      <c r="A34" s="30"/>
      <c r="B34" s="30"/>
      <c r="C34" s="30"/>
      <c r="D34" s="30"/>
      <c r="E34" s="30"/>
      <c r="F34" s="30"/>
      <c r="G34" s="30"/>
    </row>
    <row r="35" spans="1:7" x14ac:dyDescent="0.3">
      <c r="A35" s="60"/>
      <c r="B35" s="61"/>
      <c r="C35" s="62"/>
      <c r="D35" s="60"/>
      <c r="E35" s="61"/>
      <c r="F35" s="61"/>
      <c r="G35" s="62"/>
    </row>
    <row r="36" spans="1:7" x14ac:dyDescent="0.3">
      <c r="A36" s="63" t="s">
        <v>109</v>
      </c>
      <c r="B36" s="64"/>
      <c r="C36" s="65"/>
      <c r="D36" s="63" t="s">
        <v>110</v>
      </c>
      <c r="E36" s="64"/>
      <c r="F36" s="64"/>
      <c r="G36" s="65"/>
    </row>
    <row r="37" spans="1:7" x14ac:dyDescent="0.3">
      <c r="A37" s="66" t="s">
        <v>133</v>
      </c>
      <c r="B37" s="66"/>
      <c r="C37" s="66"/>
      <c r="D37" s="67"/>
      <c r="E37" s="67"/>
      <c r="F37" s="67"/>
      <c r="G37" s="67"/>
    </row>
    <row r="38" spans="1:7" x14ac:dyDescent="0.3">
      <c r="A38" s="51"/>
      <c r="B38" s="51"/>
      <c r="C38" s="51"/>
      <c r="D38" s="51"/>
      <c r="E38" s="51"/>
      <c r="F38" s="51"/>
      <c r="G38" s="51"/>
    </row>
  </sheetData>
  <sheetProtection algorithmName="SHA-512" hashValue="Gyo5Rwm0GREiG/5N7y++yKuHlix52+LPG5cglWhcI6b/oVLDjflyou0BlE1rNPLK58sHYXqdPmatsc1ln5wIlw==" saltValue="gK1AkVMvg/TDke31lfO8KA==" spinCount="100000" sheet="1" objects="1" scenarios="1" selectLockedCells="1"/>
  <mergeCells count="20">
    <mergeCell ref="A12:B12"/>
    <mergeCell ref="C8:F8"/>
    <mergeCell ref="C9:F9"/>
    <mergeCell ref="C10:F10"/>
    <mergeCell ref="C11:F11"/>
    <mergeCell ref="C12:F12"/>
    <mergeCell ref="D1:F1"/>
    <mergeCell ref="A2:G2"/>
    <mergeCell ref="A38:G38"/>
    <mergeCell ref="E16:F16"/>
    <mergeCell ref="D5:F7"/>
    <mergeCell ref="A9:B9"/>
    <mergeCell ref="A8:B8"/>
    <mergeCell ref="A10:B10"/>
    <mergeCell ref="A35:C35"/>
    <mergeCell ref="D35:G35"/>
    <mergeCell ref="A36:C36"/>
    <mergeCell ref="D36:G36"/>
    <mergeCell ref="A11:B11"/>
    <mergeCell ref="A37:G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173FD-A2E7-48BD-9480-EE835C1ABB31}">
  <dimension ref="A1:D65"/>
  <sheetViews>
    <sheetView topLeftCell="A56" workbookViewId="0">
      <selection activeCell="B62" sqref="B62"/>
    </sheetView>
  </sheetViews>
  <sheetFormatPr defaultRowHeight="14.4" x14ac:dyDescent="0.3"/>
  <cols>
    <col min="2" max="2" width="34.33203125" customWidth="1"/>
    <col min="3" max="3" width="44.21875" customWidth="1"/>
    <col min="4" max="4" width="13.77734375" customWidth="1"/>
  </cols>
  <sheetData>
    <row r="1" spans="1:4" x14ac:dyDescent="0.3">
      <c r="A1" s="2" t="s">
        <v>11</v>
      </c>
      <c r="B1" s="2" t="s">
        <v>12</v>
      </c>
      <c r="C1" s="2" t="s">
        <v>13</v>
      </c>
      <c r="D1" s="2" t="s">
        <v>108</v>
      </c>
    </row>
    <row r="2" spans="1:4" ht="28.2" customHeight="1" x14ac:dyDescent="0.3">
      <c r="A2" s="31">
        <v>1</v>
      </c>
      <c r="B2" s="32" t="s">
        <v>14</v>
      </c>
      <c r="C2" s="32" t="s">
        <v>15</v>
      </c>
      <c r="D2" s="38">
        <v>44.28</v>
      </c>
    </row>
    <row r="3" spans="1:4" ht="30" customHeight="1" x14ac:dyDescent="0.3">
      <c r="A3" s="33">
        <v>2</v>
      </c>
      <c r="B3" s="34" t="s">
        <v>16</v>
      </c>
      <c r="C3" s="34" t="s">
        <v>17</v>
      </c>
      <c r="D3" s="39">
        <v>23.37</v>
      </c>
    </row>
    <row r="4" spans="1:4" ht="30" customHeight="1" x14ac:dyDescent="0.3">
      <c r="A4" s="31">
        <v>3</v>
      </c>
      <c r="B4" s="35" t="s">
        <v>18</v>
      </c>
      <c r="C4" s="35" t="s">
        <v>19</v>
      </c>
      <c r="D4" s="40">
        <v>50.43</v>
      </c>
    </row>
    <row r="5" spans="1:4" ht="30" customHeight="1" x14ac:dyDescent="0.3">
      <c r="A5" s="33">
        <v>4</v>
      </c>
      <c r="B5" s="35" t="s">
        <v>112</v>
      </c>
      <c r="C5" s="35" t="s">
        <v>113</v>
      </c>
      <c r="D5" s="41">
        <v>147.6</v>
      </c>
    </row>
    <row r="6" spans="1:4" ht="30" customHeight="1" x14ac:dyDescent="0.3">
      <c r="A6" s="31">
        <v>5</v>
      </c>
      <c r="B6" s="35" t="s">
        <v>114</v>
      </c>
      <c r="C6" s="35" t="s">
        <v>20</v>
      </c>
      <c r="D6" s="40">
        <v>253.38</v>
      </c>
    </row>
    <row r="7" spans="1:4" ht="30" customHeight="1" x14ac:dyDescent="0.3">
      <c r="A7" s="33">
        <v>6</v>
      </c>
      <c r="B7" s="35" t="s">
        <v>115</v>
      </c>
      <c r="C7" s="35" t="s">
        <v>21</v>
      </c>
      <c r="D7" s="38">
        <v>18.45</v>
      </c>
    </row>
    <row r="8" spans="1:4" ht="30" customHeight="1" x14ac:dyDescent="0.3">
      <c r="A8" s="31">
        <v>7</v>
      </c>
      <c r="B8" s="35" t="s">
        <v>22</v>
      </c>
      <c r="C8" s="35" t="s">
        <v>23</v>
      </c>
      <c r="D8" s="42">
        <v>88.56</v>
      </c>
    </row>
    <row r="9" spans="1:4" ht="30" customHeight="1" x14ac:dyDescent="0.3">
      <c r="A9" s="33">
        <v>8</v>
      </c>
      <c r="B9" s="35" t="s">
        <v>116</v>
      </c>
      <c r="C9" s="35" t="s">
        <v>24</v>
      </c>
      <c r="D9" s="38">
        <v>22.14</v>
      </c>
    </row>
    <row r="10" spans="1:4" ht="30" customHeight="1" x14ac:dyDescent="0.3">
      <c r="A10" s="31">
        <v>9</v>
      </c>
      <c r="B10" s="35" t="s">
        <v>25</v>
      </c>
      <c r="C10" s="35" t="s">
        <v>24</v>
      </c>
      <c r="D10" s="42">
        <v>13.53</v>
      </c>
    </row>
    <row r="11" spans="1:4" ht="30" customHeight="1" x14ac:dyDescent="0.3">
      <c r="A11" s="31">
        <v>10</v>
      </c>
      <c r="B11" s="36" t="s">
        <v>25</v>
      </c>
      <c r="C11" s="36" t="s">
        <v>26</v>
      </c>
      <c r="D11" s="42">
        <v>17.22</v>
      </c>
    </row>
    <row r="12" spans="1:4" ht="30" customHeight="1" x14ac:dyDescent="0.3">
      <c r="A12" s="37">
        <v>11</v>
      </c>
      <c r="B12" s="36" t="s">
        <v>117</v>
      </c>
      <c r="C12" s="36" t="s">
        <v>27</v>
      </c>
      <c r="D12" s="42">
        <v>78.72</v>
      </c>
    </row>
    <row r="13" spans="1:4" ht="45.6" customHeight="1" x14ac:dyDescent="0.3">
      <c r="A13" s="31">
        <v>12</v>
      </c>
      <c r="B13" s="36" t="s">
        <v>118</v>
      </c>
      <c r="C13" s="36" t="s">
        <v>28</v>
      </c>
      <c r="D13" s="42">
        <v>13.53</v>
      </c>
    </row>
    <row r="14" spans="1:4" ht="35.4" customHeight="1" x14ac:dyDescent="0.3">
      <c r="A14" s="31">
        <v>13</v>
      </c>
      <c r="B14" s="36" t="s">
        <v>29</v>
      </c>
      <c r="C14" s="36" t="s">
        <v>29</v>
      </c>
      <c r="D14" s="42">
        <v>6.15</v>
      </c>
    </row>
    <row r="15" spans="1:4" ht="30" customHeight="1" x14ac:dyDescent="0.3">
      <c r="A15" s="33">
        <v>14</v>
      </c>
      <c r="B15" s="36" t="s">
        <v>30</v>
      </c>
      <c r="C15" s="36" t="s">
        <v>24</v>
      </c>
      <c r="D15" s="42">
        <v>8.61</v>
      </c>
    </row>
    <row r="16" spans="1:4" ht="30" customHeight="1" x14ac:dyDescent="0.3">
      <c r="A16" s="33">
        <v>15</v>
      </c>
      <c r="B16" s="36" t="s">
        <v>31</v>
      </c>
      <c r="C16" s="36" t="s">
        <v>24</v>
      </c>
      <c r="D16" s="42">
        <v>12.3</v>
      </c>
    </row>
    <row r="17" spans="1:4" ht="30" customHeight="1" x14ac:dyDescent="0.3">
      <c r="A17" s="31">
        <v>16</v>
      </c>
      <c r="B17" s="36" t="s">
        <v>32</v>
      </c>
      <c r="C17" s="36" t="s">
        <v>24</v>
      </c>
      <c r="D17" s="42">
        <v>13.53</v>
      </c>
    </row>
    <row r="18" spans="1:4" ht="30" customHeight="1" x14ac:dyDescent="0.3">
      <c r="A18" s="33">
        <v>17</v>
      </c>
      <c r="B18" s="36" t="s">
        <v>33</v>
      </c>
      <c r="C18" s="36" t="s">
        <v>34</v>
      </c>
      <c r="D18" s="42">
        <v>18.45</v>
      </c>
    </row>
    <row r="19" spans="1:4" ht="30" customHeight="1" x14ac:dyDescent="0.3">
      <c r="A19" s="33">
        <v>18</v>
      </c>
      <c r="B19" s="36" t="s">
        <v>35</v>
      </c>
      <c r="C19" s="36" t="s">
        <v>36</v>
      </c>
      <c r="D19" s="42">
        <v>3.2</v>
      </c>
    </row>
    <row r="20" spans="1:4" ht="30" customHeight="1" x14ac:dyDescent="0.3">
      <c r="A20" s="31">
        <v>19</v>
      </c>
      <c r="B20" s="36" t="s">
        <v>37</v>
      </c>
      <c r="C20" s="36" t="s">
        <v>38</v>
      </c>
      <c r="D20" s="42">
        <v>3.81</v>
      </c>
    </row>
    <row r="21" spans="1:4" ht="30" customHeight="1" x14ac:dyDescent="0.3">
      <c r="A21" s="33">
        <v>20</v>
      </c>
      <c r="B21" s="36" t="s">
        <v>39</v>
      </c>
      <c r="C21" s="36" t="s">
        <v>40</v>
      </c>
      <c r="D21" s="42">
        <v>5.29</v>
      </c>
    </row>
    <row r="22" spans="1:4" ht="30" customHeight="1" x14ac:dyDescent="0.3">
      <c r="A22" s="33">
        <v>21</v>
      </c>
      <c r="B22" s="36" t="s">
        <v>119</v>
      </c>
      <c r="C22" s="36" t="s">
        <v>120</v>
      </c>
      <c r="D22" s="42">
        <v>4.92</v>
      </c>
    </row>
    <row r="23" spans="1:4" ht="30" customHeight="1" x14ac:dyDescent="0.3">
      <c r="A23" s="31">
        <v>22</v>
      </c>
      <c r="B23" s="36" t="s">
        <v>121</v>
      </c>
      <c r="C23" s="36" t="s">
        <v>41</v>
      </c>
      <c r="D23" s="42">
        <v>4.92</v>
      </c>
    </row>
    <row r="24" spans="1:4" ht="30" customHeight="1" x14ac:dyDescent="0.3">
      <c r="A24" s="33">
        <v>23</v>
      </c>
      <c r="B24" s="36" t="s">
        <v>122</v>
      </c>
      <c r="C24" s="36" t="s">
        <v>123</v>
      </c>
      <c r="D24" s="42">
        <v>4.92</v>
      </c>
    </row>
    <row r="25" spans="1:4" ht="30" customHeight="1" x14ac:dyDescent="0.3">
      <c r="A25" s="33">
        <v>24</v>
      </c>
      <c r="B25" s="36" t="s">
        <v>42</v>
      </c>
      <c r="C25" s="36" t="s">
        <v>43</v>
      </c>
      <c r="D25" s="42">
        <v>292.74</v>
      </c>
    </row>
    <row r="26" spans="1:4" ht="30" customHeight="1" x14ac:dyDescent="0.3">
      <c r="A26" s="31">
        <v>25</v>
      </c>
      <c r="B26" s="36" t="s">
        <v>44</v>
      </c>
      <c r="C26" s="36" t="s">
        <v>45</v>
      </c>
      <c r="D26" s="42">
        <v>73.8</v>
      </c>
    </row>
    <row r="27" spans="1:4" ht="30" customHeight="1" x14ac:dyDescent="0.3">
      <c r="A27" s="33">
        <v>26</v>
      </c>
      <c r="B27" s="36" t="s">
        <v>46</v>
      </c>
      <c r="C27" s="36" t="s">
        <v>47</v>
      </c>
      <c r="D27" s="42">
        <v>369</v>
      </c>
    </row>
    <row r="28" spans="1:4" ht="30" customHeight="1" x14ac:dyDescent="0.3">
      <c r="A28" s="33">
        <v>27</v>
      </c>
      <c r="B28" s="36" t="s">
        <v>48</v>
      </c>
      <c r="C28" s="36" t="s">
        <v>49</v>
      </c>
      <c r="D28" s="42">
        <v>20.91</v>
      </c>
    </row>
    <row r="29" spans="1:4" ht="30" customHeight="1" x14ac:dyDescent="0.3">
      <c r="A29" s="31">
        <v>28</v>
      </c>
      <c r="B29" s="36" t="s">
        <v>50</v>
      </c>
      <c r="C29" s="36" t="s">
        <v>51</v>
      </c>
      <c r="D29" s="42">
        <v>145.13999999999999</v>
      </c>
    </row>
    <row r="30" spans="1:4" ht="28.8" x14ac:dyDescent="0.3">
      <c r="A30" s="33">
        <v>29</v>
      </c>
      <c r="B30" s="36" t="s">
        <v>52</v>
      </c>
      <c r="C30" s="36" t="s">
        <v>53</v>
      </c>
      <c r="D30" s="42">
        <v>202.95</v>
      </c>
    </row>
    <row r="31" spans="1:4" x14ac:dyDescent="0.3">
      <c r="A31" s="33">
        <v>30</v>
      </c>
      <c r="B31" s="36" t="s">
        <v>54</v>
      </c>
      <c r="C31" s="36" t="s">
        <v>55</v>
      </c>
      <c r="D31" s="43">
        <v>65.19</v>
      </c>
    </row>
    <row r="32" spans="1:4" x14ac:dyDescent="0.3">
      <c r="A32" s="31">
        <v>31</v>
      </c>
      <c r="B32" s="36" t="s">
        <v>56</v>
      </c>
      <c r="C32" s="36" t="s">
        <v>57</v>
      </c>
      <c r="D32" s="42">
        <v>67.650000000000006</v>
      </c>
    </row>
    <row r="33" spans="1:4" x14ac:dyDescent="0.3">
      <c r="A33" s="33">
        <v>32</v>
      </c>
      <c r="B33" s="36" t="s">
        <v>58</v>
      </c>
      <c r="C33" s="36" t="s">
        <v>59</v>
      </c>
      <c r="D33" s="42">
        <v>71.34</v>
      </c>
    </row>
    <row r="34" spans="1:4" x14ac:dyDescent="0.3">
      <c r="A34" s="33">
        <v>33</v>
      </c>
      <c r="B34" s="36" t="s">
        <v>60</v>
      </c>
      <c r="C34" s="36" t="s">
        <v>61</v>
      </c>
      <c r="D34" s="42">
        <v>114.39</v>
      </c>
    </row>
    <row r="35" spans="1:4" x14ac:dyDescent="0.3">
      <c r="A35" s="31">
        <v>34</v>
      </c>
      <c r="B35" s="36" t="s">
        <v>62</v>
      </c>
      <c r="C35" s="36" t="s">
        <v>63</v>
      </c>
      <c r="D35" s="42">
        <v>52.89</v>
      </c>
    </row>
    <row r="36" spans="1:4" x14ac:dyDescent="0.3">
      <c r="A36" s="33">
        <v>35</v>
      </c>
      <c r="B36" s="36" t="s">
        <v>64</v>
      </c>
      <c r="C36" s="36" t="s">
        <v>65</v>
      </c>
      <c r="D36" s="42">
        <v>147.6</v>
      </c>
    </row>
    <row r="37" spans="1:4" x14ac:dyDescent="0.3">
      <c r="A37" s="33">
        <v>36</v>
      </c>
      <c r="B37" s="36" t="s">
        <v>66</v>
      </c>
      <c r="C37" s="36" t="s">
        <v>67</v>
      </c>
      <c r="D37" s="42">
        <v>153.75</v>
      </c>
    </row>
    <row r="38" spans="1:4" ht="28.8" x14ac:dyDescent="0.3">
      <c r="A38" s="31">
        <v>37</v>
      </c>
      <c r="B38" s="36" t="s">
        <v>124</v>
      </c>
      <c r="C38" s="36" t="s">
        <v>68</v>
      </c>
      <c r="D38" s="42">
        <v>79.95</v>
      </c>
    </row>
    <row r="39" spans="1:4" x14ac:dyDescent="0.3">
      <c r="A39" s="33">
        <v>38</v>
      </c>
      <c r="B39" s="36" t="s">
        <v>125</v>
      </c>
      <c r="C39" s="36" t="s">
        <v>69</v>
      </c>
      <c r="D39" s="42">
        <v>9.84</v>
      </c>
    </row>
    <row r="40" spans="1:4" ht="28.8" x14ac:dyDescent="0.3">
      <c r="A40" s="33">
        <v>39</v>
      </c>
      <c r="B40" s="36" t="s">
        <v>126</v>
      </c>
      <c r="C40" s="36" t="s">
        <v>70</v>
      </c>
      <c r="D40" s="42">
        <v>13.53</v>
      </c>
    </row>
    <row r="41" spans="1:4" ht="28.8" x14ac:dyDescent="0.3">
      <c r="A41" s="31">
        <v>40</v>
      </c>
      <c r="B41" s="36" t="s">
        <v>71</v>
      </c>
      <c r="C41" s="36" t="s">
        <v>72</v>
      </c>
      <c r="D41" s="42">
        <v>34.44</v>
      </c>
    </row>
    <row r="42" spans="1:4" ht="28.8" x14ac:dyDescent="0.3">
      <c r="A42" s="33">
        <v>41</v>
      </c>
      <c r="B42" s="36" t="s">
        <v>73</v>
      </c>
      <c r="C42" s="36" t="s">
        <v>72</v>
      </c>
      <c r="D42" s="42">
        <v>57.81</v>
      </c>
    </row>
    <row r="43" spans="1:4" ht="28.8" x14ac:dyDescent="0.3">
      <c r="A43" s="33">
        <v>42</v>
      </c>
      <c r="B43" s="36" t="s">
        <v>74</v>
      </c>
      <c r="C43" s="36" t="s">
        <v>72</v>
      </c>
      <c r="D43" s="42">
        <v>29.52</v>
      </c>
    </row>
    <row r="44" spans="1:4" ht="28.8" x14ac:dyDescent="0.3">
      <c r="A44" s="31">
        <v>43</v>
      </c>
      <c r="B44" s="36" t="s">
        <v>75</v>
      </c>
      <c r="C44" s="36" t="s">
        <v>72</v>
      </c>
      <c r="D44" s="42">
        <v>50.43</v>
      </c>
    </row>
    <row r="45" spans="1:4" ht="28.8" x14ac:dyDescent="0.3">
      <c r="A45" s="33">
        <v>44</v>
      </c>
      <c r="B45" s="36" t="s">
        <v>76</v>
      </c>
      <c r="C45" s="36" t="s">
        <v>72</v>
      </c>
      <c r="D45" s="42">
        <v>70.11</v>
      </c>
    </row>
    <row r="46" spans="1:4" x14ac:dyDescent="0.3">
      <c r="A46" s="33">
        <v>45</v>
      </c>
      <c r="B46" s="36" t="s">
        <v>127</v>
      </c>
      <c r="C46" s="36" t="s">
        <v>77</v>
      </c>
      <c r="D46" s="42">
        <v>263.22000000000003</v>
      </c>
    </row>
    <row r="47" spans="1:4" x14ac:dyDescent="0.3">
      <c r="A47" s="31">
        <v>46</v>
      </c>
      <c r="B47" s="36" t="s">
        <v>128</v>
      </c>
      <c r="C47" s="36" t="s">
        <v>78</v>
      </c>
      <c r="D47" s="42">
        <v>289.05</v>
      </c>
    </row>
    <row r="48" spans="1:4" x14ac:dyDescent="0.3">
      <c r="A48" s="33">
        <v>47</v>
      </c>
      <c r="B48" s="36" t="s">
        <v>79</v>
      </c>
      <c r="C48" s="36" t="s">
        <v>79</v>
      </c>
      <c r="D48" s="42">
        <v>7.38</v>
      </c>
    </row>
    <row r="49" spans="1:4" x14ac:dyDescent="0.3">
      <c r="A49" s="33">
        <v>48</v>
      </c>
      <c r="B49" s="36" t="s">
        <v>80</v>
      </c>
      <c r="C49" s="36" t="s">
        <v>80</v>
      </c>
      <c r="D49" s="42">
        <v>11.07</v>
      </c>
    </row>
    <row r="50" spans="1:4" x14ac:dyDescent="0.3">
      <c r="A50" s="31">
        <v>49</v>
      </c>
      <c r="B50" s="36" t="s">
        <v>81</v>
      </c>
      <c r="C50" s="36" t="s">
        <v>81</v>
      </c>
      <c r="D50" s="42">
        <v>12.3</v>
      </c>
    </row>
    <row r="51" spans="1:4" x14ac:dyDescent="0.3">
      <c r="A51" s="33">
        <v>50</v>
      </c>
      <c r="B51" s="36" t="s">
        <v>82</v>
      </c>
      <c r="C51" s="36" t="s">
        <v>82</v>
      </c>
      <c r="D51" s="42">
        <v>27.06</v>
      </c>
    </row>
    <row r="52" spans="1:4" ht="28.8" x14ac:dyDescent="0.3">
      <c r="A52" s="33">
        <v>51</v>
      </c>
      <c r="B52" s="36" t="s">
        <v>83</v>
      </c>
      <c r="C52" s="36" t="s">
        <v>84</v>
      </c>
      <c r="D52" s="42">
        <v>55.35</v>
      </c>
    </row>
    <row r="53" spans="1:4" ht="28.8" x14ac:dyDescent="0.3">
      <c r="A53" s="31">
        <v>52</v>
      </c>
      <c r="B53" s="36" t="s">
        <v>85</v>
      </c>
      <c r="C53" s="36" t="s">
        <v>86</v>
      </c>
      <c r="D53" s="42">
        <v>30.75</v>
      </c>
    </row>
    <row r="54" spans="1:4" ht="28.8" x14ac:dyDescent="0.3">
      <c r="A54" s="33">
        <v>53</v>
      </c>
      <c r="B54" s="36" t="s">
        <v>87</v>
      </c>
      <c r="C54" s="36" t="s">
        <v>88</v>
      </c>
      <c r="D54" s="42">
        <v>35.67</v>
      </c>
    </row>
    <row r="55" spans="1:4" x14ac:dyDescent="0.3">
      <c r="A55" s="33">
        <v>54</v>
      </c>
      <c r="B55" s="36" t="s">
        <v>89</v>
      </c>
      <c r="C55" s="36" t="s">
        <v>90</v>
      </c>
      <c r="D55" s="42">
        <v>50.43</v>
      </c>
    </row>
    <row r="56" spans="1:4" x14ac:dyDescent="0.3">
      <c r="A56" s="31">
        <v>55</v>
      </c>
      <c r="B56" s="36" t="s">
        <v>91</v>
      </c>
      <c r="C56" s="36" t="s">
        <v>92</v>
      </c>
      <c r="D56" s="42">
        <v>6.15</v>
      </c>
    </row>
    <row r="57" spans="1:4" x14ac:dyDescent="0.3">
      <c r="A57" s="33">
        <v>56</v>
      </c>
      <c r="B57" s="36" t="s">
        <v>93</v>
      </c>
      <c r="C57" s="36" t="s">
        <v>93</v>
      </c>
      <c r="D57" s="42">
        <v>6.15</v>
      </c>
    </row>
    <row r="58" spans="1:4" x14ac:dyDescent="0.3">
      <c r="A58" s="33">
        <v>57</v>
      </c>
      <c r="B58" s="36" t="s">
        <v>94</v>
      </c>
      <c r="C58" s="36" t="s">
        <v>94</v>
      </c>
      <c r="D58" s="42">
        <v>7.38</v>
      </c>
    </row>
    <row r="59" spans="1:4" x14ac:dyDescent="0.3">
      <c r="A59" s="31">
        <v>58</v>
      </c>
      <c r="B59" s="36" t="s">
        <v>95</v>
      </c>
      <c r="C59" s="36" t="s">
        <v>95</v>
      </c>
      <c r="D59" s="42">
        <v>17.22</v>
      </c>
    </row>
    <row r="60" spans="1:4" x14ac:dyDescent="0.3">
      <c r="A60" s="33">
        <v>59</v>
      </c>
      <c r="B60" s="36" t="s">
        <v>96</v>
      </c>
      <c r="C60" s="36" t="s">
        <v>97</v>
      </c>
      <c r="D60" s="42">
        <v>98.4</v>
      </c>
    </row>
    <row r="61" spans="1:4" x14ac:dyDescent="0.3">
      <c r="A61" s="33">
        <v>60</v>
      </c>
      <c r="B61" s="36" t="s">
        <v>129</v>
      </c>
      <c r="C61" s="36" t="s">
        <v>98</v>
      </c>
      <c r="D61" s="42">
        <v>108.24</v>
      </c>
    </row>
    <row r="62" spans="1:4" ht="91.2" customHeight="1" x14ac:dyDescent="0.3">
      <c r="A62" s="31">
        <v>61</v>
      </c>
      <c r="B62" s="36" t="s">
        <v>99</v>
      </c>
      <c r="C62" s="36" t="s">
        <v>99</v>
      </c>
      <c r="D62" s="42">
        <v>8.61</v>
      </c>
    </row>
    <row r="63" spans="1:4" ht="86.4" x14ac:dyDescent="0.3">
      <c r="A63" s="31">
        <v>62</v>
      </c>
      <c r="B63" s="36" t="s">
        <v>100</v>
      </c>
      <c r="C63" s="36" t="s">
        <v>101</v>
      </c>
      <c r="D63" s="42">
        <v>61.5</v>
      </c>
    </row>
    <row r="64" spans="1:4" ht="43.2" x14ac:dyDescent="0.3">
      <c r="A64" s="31">
        <v>63</v>
      </c>
      <c r="B64" s="36" t="s">
        <v>102</v>
      </c>
      <c r="C64" s="36" t="s">
        <v>103</v>
      </c>
      <c r="D64" s="42">
        <v>73.8</v>
      </c>
    </row>
    <row r="65" spans="1:4" ht="28.8" x14ac:dyDescent="0.3">
      <c r="A65" s="33">
        <v>64</v>
      </c>
      <c r="B65" s="36" t="s">
        <v>130</v>
      </c>
      <c r="C65" s="36" t="s">
        <v>131</v>
      </c>
      <c r="D65" s="42">
        <v>246</v>
      </c>
    </row>
  </sheetData>
  <sheetProtection algorithmName="SHA-512" hashValue="93j4+HNCEFs7SnvA2PbH2xhQPIWHykVoGc32UrYTz81q5+XkxmxJw9+sHghzJAIYtkW1/4H2BwW6W1wdLmzRqg==" saltValue="e4B7OFT/vYbOTLiXkBnRxA==" spinCount="100000" sheet="1" objects="1" scenarios="1"/>
  <protectedRanges>
    <protectedRange sqref="D2:D65" name="Rozstęp1"/>
  </protectedRange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ZAM_AKC_KOMP</vt:lpstr>
      <vt:lpstr>CENNIK_ASORT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2020-07-14T12:54:01Z</cp:lastPrinted>
  <dcterms:created xsi:type="dcterms:W3CDTF">2020-07-02T10:38:33Z</dcterms:created>
  <dcterms:modified xsi:type="dcterms:W3CDTF">2020-11-27T09:48:29Z</dcterms:modified>
</cp:coreProperties>
</file>